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Arkusz1" sheetId="1" r:id="rId1"/>
    <sheet name="Arkusz2" sheetId="2" r:id="rId2"/>
    <sheet name="Arkusz3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<sst xmlns="http://schemas.openxmlformats.org/spreadsheetml/2006/main" count="87" uniqueCount="58">
  <si>
    <t>(6+7)</t>
  </si>
  <si>
    <t>(9+13)</t>
  </si>
  <si>
    <t>(10+11+12)</t>
  </si>
  <si>
    <t>(14+15+16+17)</t>
  </si>
  <si>
    <t>z tego:</t>
  </si>
  <si>
    <t>Środki z budżetu UE</t>
  </si>
  <si>
    <t>Wydatki razem</t>
  </si>
  <si>
    <t>pożyczki na prefinansowanie z budżetu państwa</t>
  </si>
  <si>
    <t>pożyczki i kredyty</t>
  </si>
  <si>
    <t>obligacje</t>
  </si>
  <si>
    <t>pozostałe</t>
  </si>
  <si>
    <t>Środki z budżetu krajowego**</t>
  </si>
  <si>
    <t>z tego źródła finansowania:</t>
  </si>
  <si>
    <t>pozostałe**</t>
  </si>
  <si>
    <t>w tym:</t>
  </si>
  <si>
    <t>Środki z budżetu krajowego</t>
  </si>
  <si>
    <t>Kategoria interwencji funduszy strukturalnych</t>
  </si>
  <si>
    <t>Klasyfikacja (dział, rozdział)</t>
  </si>
  <si>
    <t>Wydatki w okresie realizacji projektu (całkowita wartośc projektu)</t>
  </si>
  <si>
    <t>Projekt</t>
  </si>
  <si>
    <t>Lp.</t>
  </si>
  <si>
    <t>I</t>
  </si>
  <si>
    <t>x</t>
  </si>
  <si>
    <t>Program:</t>
  </si>
  <si>
    <t>Priorytet:</t>
  </si>
  <si>
    <t>Działanie:</t>
  </si>
  <si>
    <t>Nazwa projektu:</t>
  </si>
  <si>
    <t>Wydatki bieżące razem</t>
  </si>
  <si>
    <t>* wydatki obejmują wydatki bieżące i majątkowe (dotyczące inwestycji rocznych i ujętych w wieloletnim programie inwestycyjnym)</t>
  </si>
  <si>
    <t>** środki własne JST, współfinansowanie z budżetu państwa oraz inne</t>
  </si>
  <si>
    <t>Wydatki * na programy i projekty ze środków funduszy strukturalnych i Funduszu Spójności (art. 124 ust. 1 pkt 4a ustawy o finansach publicznych)</t>
  </si>
  <si>
    <t>z tego                        2004</t>
  </si>
  <si>
    <t>ZPORR 2004-2006</t>
  </si>
  <si>
    <t>Priorytet 2-Wzmacnianie rozwoju zasobów ludzkich w regionach</t>
  </si>
  <si>
    <t>2.2 Wyrównywanie szans edukacyjnych poprzez programy stypendialne</t>
  </si>
  <si>
    <t>„Stypendia dla studentów z terenu Powiatu Gostyńskiego”</t>
  </si>
  <si>
    <t>„Stypendia dla uczniów z terenu Powiatu Gostyńskiego”</t>
  </si>
  <si>
    <t>dział 803</t>
  </si>
  <si>
    <t>rozdział 80309</t>
  </si>
  <si>
    <t>OGÓŁEM (I)</t>
  </si>
  <si>
    <t>dział 854</t>
  </si>
  <si>
    <t>rozdział 85415</t>
  </si>
  <si>
    <t>1.1</t>
  </si>
  <si>
    <t>Rady Powiatu Gostyńskiego</t>
  </si>
  <si>
    <t>„Znajdź pracę dla siebie”- program aktywizacji zawodowej osób dlugotrwale bezrobotnyvh powiatu gostyńskiego"</t>
  </si>
  <si>
    <t>SPORZL 2005-2006</t>
  </si>
  <si>
    <t>Priorytet I-Aktywna polityka rynku pracy oraz integracji zawodowej i społecznej</t>
  </si>
  <si>
    <t>1.2 Perspektywy dla młodzieży schemat a</t>
  </si>
  <si>
    <t>"Dać sansę młodym - program aktywizacji zawodowej młodziezy powiatu gostyńskiego"</t>
  </si>
  <si>
    <t>2.1</t>
  </si>
  <si>
    <t>2.2</t>
  </si>
  <si>
    <t>1.3 Przeciwdziałanie i zwalczanie długotrwałego bezrobocia schemat a</t>
  </si>
  <si>
    <t>dział 853</t>
  </si>
  <si>
    <t>rozdział 85333</t>
  </si>
  <si>
    <t>Planowane wydatki 2006 r</t>
  </si>
  <si>
    <t>Załacznik Nr 3</t>
  </si>
  <si>
    <t>z dnia 2 marca 2006 r.</t>
  </si>
  <si>
    <t xml:space="preserve">do uchwały Nr XL/299/06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</si>
</sst>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sz val="7"/>
      <name val="Arial CE"/>
      <family val="2"/>
    </font>
    <font>
      <b/>
      <sz val="7"/>
      <name val="Arial CE"/>
      <family val="2"/>
    </font>
    <font>
      <sz val="8"/>
      <name val="Arial CE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wrapText="1"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center" wrapText="1"/>
    </xf>
    <xf numFmtId="0" fontId="5" fillId="0" borderId="1" xfId="0" applyFont="1" applyBorder="1" applyAlignment="1">
      <alignment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vertical="top" wrapText="1"/>
    </xf>
    <xf numFmtId="3" fontId="4" fillId="0" borderId="1" xfId="0" applyNumberFormat="1" applyFont="1" applyBorder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3" fontId="4" fillId="0" borderId="0" xfId="0" applyNumberFormat="1" applyFont="1" applyBorder="1" applyAlignment="1">
      <alignment/>
    </xf>
    <xf numFmtId="3" fontId="0" fillId="0" borderId="0" xfId="0" applyNumberFormat="1" applyAlignment="1">
      <alignment horizontal="center" vertical="center" textRotation="180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5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3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3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2.00390625" style="0" customWidth="1"/>
    <col min="2" max="2" width="10.25390625" style="0" customWidth="1"/>
    <col min="3" max="3" width="13.625" style="0" customWidth="1"/>
    <col min="4" max="4" width="8.125" style="0" customWidth="1"/>
    <col min="5" max="5" width="8.75390625" style="0" customWidth="1"/>
    <col min="6" max="6" width="7.75390625" style="0" customWidth="1"/>
    <col min="7" max="7" width="7.875" style="0" customWidth="1"/>
    <col min="8" max="8" width="8.375" style="0" customWidth="1"/>
    <col min="9" max="9" width="8.625" style="0" customWidth="1"/>
    <col min="10" max="10" width="8.375" style="0" customWidth="1"/>
    <col min="11" max="11" width="5.125" style="0" customWidth="1"/>
    <col min="12" max="12" width="8.875" style="0" customWidth="1"/>
    <col min="16" max="16" width="8.125" style="0" customWidth="1"/>
    <col min="17" max="17" width="8.25390625" style="0" customWidth="1"/>
    <col min="18" max="18" width="4.625" style="0" customWidth="1"/>
  </cols>
  <sheetData>
    <row r="1" spans="14:18" ht="12.75">
      <c r="N1" s="11" t="s">
        <v>55</v>
      </c>
      <c r="R1" s="16"/>
    </row>
    <row r="2" spans="14:18" ht="12.75">
      <c r="N2" s="11" t="s">
        <v>57</v>
      </c>
      <c r="R2" s="16"/>
    </row>
    <row r="3" spans="14:18" ht="12.75">
      <c r="N3" s="11" t="s">
        <v>43</v>
      </c>
      <c r="R3" s="16"/>
    </row>
    <row r="4" spans="14:18" ht="12.75">
      <c r="N4" s="12" t="s">
        <v>56</v>
      </c>
      <c r="R4" s="16"/>
    </row>
    <row r="5" spans="1:18" ht="12.75">
      <c r="A5" s="26" t="s">
        <v>30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16"/>
    </row>
    <row r="6" spans="1:18" ht="12.75">
      <c r="A6" s="21" t="s">
        <v>20</v>
      </c>
      <c r="B6" s="21" t="s">
        <v>19</v>
      </c>
      <c r="C6" s="23" t="s">
        <v>16</v>
      </c>
      <c r="D6" s="23" t="s">
        <v>17</v>
      </c>
      <c r="E6" s="23" t="s">
        <v>18</v>
      </c>
      <c r="F6" s="21" t="s">
        <v>14</v>
      </c>
      <c r="G6" s="21"/>
      <c r="H6" s="21" t="s">
        <v>54</v>
      </c>
      <c r="I6" s="21"/>
      <c r="J6" s="21"/>
      <c r="K6" s="21"/>
      <c r="L6" s="21"/>
      <c r="M6" s="21"/>
      <c r="N6" s="21"/>
      <c r="O6" s="21"/>
      <c r="P6" s="21"/>
      <c r="Q6" s="21"/>
      <c r="R6" s="16"/>
    </row>
    <row r="7" spans="1:18" ht="12.75">
      <c r="A7" s="21"/>
      <c r="B7" s="21"/>
      <c r="C7" s="24"/>
      <c r="D7" s="24"/>
      <c r="E7" s="24"/>
      <c r="F7" s="23" t="s">
        <v>15</v>
      </c>
      <c r="G7" s="23" t="s">
        <v>5</v>
      </c>
      <c r="H7" s="23" t="s">
        <v>6</v>
      </c>
      <c r="I7" s="21" t="s">
        <v>4</v>
      </c>
      <c r="J7" s="21"/>
      <c r="K7" s="21"/>
      <c r="L7" s="21"/>
      <c r="M7" s="21"/>
      <c r="N7" s="21"/>
      <c r="O7" s="21"/>
      <c r="P7" s="21"/>
      <c r="Q7" s="21"/>
      <c r="R7" s="16"/>
    </row>
    <row r="8" spans="1:18" ht="12.75">
      <c r="A8" s="21"/>
      <c r="B8" s="21"/>
      <c r="C8" s="24"/>
      <c r="D8" s="24"/>
      <c r="E8" s="24"/>
      <c r="F8" s="24"/>
      <c r="G8" s="24"/>
      <c r="H8" s="24"/>
      <c r="I8" s="21" t="s">
        <v>11</v>
      </c>
      <c r="J8" s="21"/>
      <c r="K8" s="21"/>
      <c r="L8" s="21"/>
      <c r="M8" s="21" t="s">
        <v>5</v>
      </c>
      <c r="N8" s="21"/>
      <c r="O8" s="21"/>
      <c r="P8" s="21"/>
      <c r="Q8" s="21"/>
      <c r="R8" s="16"/>
    </row>
    <row r="9" spans="1:18" ht="12.75">
      <c r="A9" s="21"/>
      <c r="B9" s="21"/>
      <c r="C9" s="24"/>
      <c r="D9" s="24"/>
      <c r="E9" s="24"/>
      <c r="F9" s="24"/>
      <c r="G9" s="24"/>
      <c r="H9" s="24"/>
      <c r="I9" s="23" t="s">
        <v>6</v>
      </c>
      <c r="J9" s="21" t="s">
        <v>12</v>
      </c>
      <c r="K9" s="21"/>
      <c r="L9" s="21"/>
      <c r="M9" s="23" t="s">
        <v>6</v>
      </c>
      <c r="N9" s="21" t="s">
        <v>12</v>
      </c>
      <c r="O9" s="21"/>
      <c r="P9" s="21"/>
      <c r="Q9" s="21"/>
      <c r="R9" s="16"/>
    </row>
    <row r="10" spans="1:18" ht="39">
      <c r="A10" s="21"/>
      <c r="B10" s="21"/>
      <c r="C10" s="25"/>
      <c r="D10" s="25"/>
      <c r="E10" s="25"/>
      <c r="F10" s="25"/>
      <c r="G10" s="25"/>
      <c r="H10" s="25"/>
      <c r="I10" s="25"/>
      <c r="J10" s="6" t="s">
        <v>8</v>
      </c>
      <c r="K10" s="1" t="s">
        <v>9</v>
      </c>
      <c r="L10" s="1" t="s">
        <v>13</v>
      </c>
      <c r="M10" s="25"/>
      <c r="N10" s="6" t="s">
        <v>7</v>
      </c>
      <c r="O10" s="6" t="s">
        <v>8</v>
      </c>
      <c r="P10" s="1" t="s">
        <v>9</v>
      </c>
      <c r="Q10" s="1" t="s">
        <v>10</v>
      </c>
      <c r="R10" s="16"/>
    </row>
    <row r="11" spans="1:18" ht="12.75">
      <c r="A11" s="1"/>
      <c r="B11" s="1"/>
      <c r="C11" s="1"/>
      <c r="D11" s="1"/>
      <c r="E11" s="1" t="s">
        <v>0</v>
      </c>
      <c r="F11" s="1"/>
      <c r="G11" s="1"/>
      <c r="H11" s="1" t="s">
        <v>1</v>
      </c>
      <c r="I11" s="1" t="s">
        <v>2</v>
      </c>
      <c r="J11" s="1"/>
      <c r="K11" s="1"/>
      <c r="L11" s="1"/>
      <c r="M11" s="1" t="s">
        <v>3</v>
      </c>
      <c r="N11" s="1"/>
      <c r="O11" s="1"/>
      <c r="P11" s="1"/>
      <c r="Q11" s="1"/>
      <c r="R11" s="16"/>
    </row>
    <row r="12" spans="1:18" ht="12.75">
      <c r="A12" s="1">
        <v>1</v>
      </c>
      <c r="B12" s="1">
        <v>2</v>
      </c>
      <c r="C12" s="1">
        <v>3</v>
      </c>
      <c r="D12" s="1">
        <v>4</v>
      </c>
      <c r="E12" s="1">
        <v>5</v>
      </c>
      <c r="F12" s="1">
        <v>6</v>
      </c>
      <c r="G12" s="1">
        <v>7</v>
      </c>
      <c r="H12" s="1">
        <v>8</v>
      </c>
      <c r="I12" s="1">
        <v>9</v>
      </c>
      <c r="J12" s="1">
        <v>10</v>
      </c>
      <c r="K12" s="1">
        <v>11</v>
      </c>
      <c r="L12" s="1">
        <v>12</v>
      </c>
      <c r="M12" s="1">
        <v>13</v>
      </c>
      <c r="N12" s="1">
        <v>14</v>
      </c>
      <c r="O12" s="1">
        <v>15</v>
      </c>
      <c r="P12" s="1">
        <v>16</v>
      </c>
      <c r="Q12" s="1">
        <v>17</v>
      </c>
      <c r="R12" s="16"/>
    </row>
    <row r="13" spans="1:18" ht="21.75" customHeight="1">
      <c r="A13" s="3" t="s">
        <v>21</v>
      </c>
      <c r="B13" s="4" t="s">
        <v>27</v>
      </c>
      <c r="C13" s="21" t="s">
        <v>22</v>
      </c>
      <c r="D13" s="21"/>
      <c r="E13" s="10">
        <f>SUM(E17,E24,E33,E40)</f>
        <v>577647</v>
      </c>
      <c r="F13" s="10">
        <f aca="true" t="shared" si="0" ref="F13:Q13">SUM(F17,F24,F33,F40)</f>
        <v>187649</v>
      </c>
      <c r="G13" s="10">
        <f t="shared" si="0"/>
        <v>389998</v>
      </c>
      <c r="H13" s="10">
        <f t="shared" si="0"/>
        <v>577647</v>
      </c>
      <c r="I13" s="10">
        <f t="shared" si="0"/>
        <v>187649</v>
      </c>
      <c r="J13" s="10">
        <f t="shared" si="0"/>
        <v>0</v>
      </c>
      <c r="K13" s="10">
        <f t="shared" si="0"/>
        <v>0</v>
      </c>
      <c r="L13" s="10">
        <f t="shared" si="0"/>
        <v>187649</v>
      </c>
      <c r="M13" s="10">
        <f t="shared" si="0"/>
        <v>389998</v>
      </c>
      <c r="N13" s="10">
        <f t="shared" si="0"/>
        <v>0</v>
      </c>
      <c r="O13" s="10">
        <f t="shared" si="0"/>
        <v>0</v>
      </c>
      <c r="P13" s="10">
        <f t="shared" si="0"/>
        <v>0</v>
      </c>
      <c r="Q13" s="10">
        <f t="shared" si="0"/>
        <v>389998</v>
      </c>
      <c r="R13" s="16"/>
    </row>
    <row r="14" spans="1:18" ht="12.75">
      <c r="A14" s="17" t="s">
        <v>42</v>
      </c>
      <c r="B14" s="7" t="s">
        <v>23</v>
      </c>
      <c r="C14" s="8" t="s">
        <v>32</v>
      </c>
      <c r="D14" s="2" t="s">
        <v>37</v>
      </c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6"/>
    </row>
    <row r="15" spans="1:18" ht="39">
      <c r="A15" s="18"/>
      <c r="B15" s="2" t="s">
        <v>24</v>
      </c>
      <c r="C15" s="8" t="s">
        <v>33</v>
      </c>
      <c r="D15" s="8" t="s">
        <v>38</v>
      </c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6"/>
    </row>
    <row r="16" spans="1:18" ht="39">
      <c r="A16" s="18"/>
      <c r="B16" s="2" t="s">
        <v>25</v>
      </c>
      <c r="C16" s="8" t="s">
        <v>34</v>
      </c>
      <c r="D16" s="2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6"/>
    </row>
    <row r="17" spans="1:18" ht="39">
      <c r="A17" s="18"/>
      <c r="B17" s="2" t="s">
        <v>26</v>
      </c>
      <c r="C17" s="9" t="s">
        <v>35</v>
      </c>
      <c r="D17" s="2"/>
      <c r="E17" s="10">
        <f>SUM(F17:G17)</f>
        <v>78750</v>
      </c>
      <c r="F17" s="10">
        <f aca="true" t="shared" si="1" ref="F17:Q17">SUM(F18:F20)</f>
        <v>19687</v>
      </c>
      <c r="G17" s="10">
        <f t="shared" si="1"/>
        <v>59063</v>
      </c>
      <c r="H17" s="10">
        <f t="shared" si="1"/>
        <v>78750</v>
      </c>
      <c r="I17" s="10">
        <f t="shared" si="1"/>
        <v>19687</v>
      </c>
      <c r="J17" s="10">
        <f t="shared" si="1"/>
        <v>0</v>
      </c>
      <c r="K17" s="10">
        <f t="shared" si="1"/>
        <v>0</v>
      </c>
      <c r="L17" s="10">
        <f t="shared" si="1"/>
        <v>19687</v>
      </c>
      <c r="M17" s="10">
        <f t="shared" si="1"/>
        <v>59063</v>
      </c>
      <c r="N17" s="10">
        <f t="shared" si="1"/>
        <v>0</v>
      </c>
      <c r="O17" s="10">
        <f t="shared" si="1"/>
        <v>0</v>
      </c>
      <c r="P17" s="10">
        <f t="shared" si="1"/>
        <v>0</v>
      </c>
      <c r="Q17" s="10">
        <f t="shared" si="1"/>
        <v>59063</v>
      </c>
      <c r="R17" s="16"/>
    </row>
    <row r="18" spans="1:18" ht="12.75">
      <c r="A18" s="18"/>
      <c r="B18" s="2" t="s">
        <v>31</v>
      </c>
      <c r="C18" s="2">
        <v>2005</v>
      </c>
      <c r="D18" s="2"/>
      <c r="E18" s="10">
        <f>SUM(F18:G18)</f>
        <v>24300</v>
      </c>
      <c r="F18" s="10">
        <f>6562-487</f>
        <v>6075</v>
      </c>
      <c r="G18" s="10">
        <f>19688-1463</f>
        <v>18225</v>
      </c>
      <c r="H18" s="10">
        <f>I18+M18</f>
        <v>24300</v>
      </c>
      <c r="I18" s="10">
        <f>SUM(J18:L18)</f>
        <v>6075</v>
      </c>
      <c r="J18" s="10"/>
      <c r="K18" s="10"/>
      <c r="L18" s="10">
        <f>6562-487</f>
        <v>6075</v>
      </c>
      <c r="M18" s="10">
        <f>SUM(N18:Q18)</f>
        <v>18225</v>
      </c>
      <c r="N18" s="10"/>
      <c r="O18" s="10"/>
      <c r="P18" s="10"/>
      <c r="Q18" s="10">
        <f>19688-1463</f>
        <v>18225</v>
      </c>
      <c r="R18" s="16"/>
    </row>
    <row r="19" spans="1:18" ht="12.75">
      <c r="A19" s="18"/>
      <c r="B19" s="2">
        <v>2006</v>
      </c>
      <c r="C19" s="2"/>
      <c r="D19" s="2"/>
      <c r="E19" s="10">
        <f>SUM(F19:G19)</f>
        <v>54450</v>
      </c>
      <c r="F19" s="10">
        <f>13125+487</f>
        <v>13612</v>
      </c>
      <c r="G19" s="10">
        <f>39375+1463</f>
        <v>40838</v>
      </c>
      <c r="H19" s="10">
        <f>I19+M19</f>
        <v>54450</v>
      </c>
      <c r="I19" s="10">
        <f>SUM(J19:L19)</f>
        <v>13612</v>
      </c>
      <c r="J19" s="10"/>
      <c r="K19" s="10"/>
      <c r="L19" s="10">
        <f>13125+487</f>
        <v>13612</v>
      </c>
      <c r="M19" s="10">
        <f>SUM(N19:Q19)</f>
        <v>40838</v>
      </c>
      <c r="N19" s="10"/>
      <c r="O19" s="10"/>
      <c r="P19" s="10"/>
      <c r="Q19" s="10">
        <f>39375+1463</f>
        <v>40838</v>
      </c>
      <c r="R19" s="16"/>
    </row>
    <row r="20" spans="1:18" ht="12.75">
      <c r="A20" s="19"/>
      <c r="B20" s="2">
        <v>2007</v>
      </c>
      <c r="C20" s="2"/>
      <c r="D20" s="2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6"/>
    </row>
    <row r="21" spans="1:18" ht="12.75">
      <c r="A21" s="17"/>
      <c r="B21" s="7" t="s">
        <v>23</v>
      </c>
      <c r="C21" s="8" t="s">
        <v>32</v>
      </c>
      <c r="D21" s="2" t="s">
        <v>40</v>
      </c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6"/>
    </row>
    <row r="22" spans="1:18" ht="39">
      <c r="A22" s="18"/>
      <c r="B22" s="2" t="s">
        <v>24</v>
      </c>
      <c r="C22" s="8" t="s">
        <v>33</v>
      </c>
      <c r="D22" s="8" t="s">
        <v>41</v>
      </c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6"/>
    </row>
    <row r="23" spans="1:18" ht="39">
      <c r="A23" s="18"/>
      <c r="B23" s="2" t="s">
        <v>25</v>
      </c>
      <c r="C23" s="8" t="s">
        <v>34</v>
      </c>
      <c r="D23" s="2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6"/>
    </row>
    <row r="24" spans="1:18" ht="39">
      <c r="A24" s="18"/>
      <c r="B24" s="2" t="s">
        <v>26</v>
      </c>
      <c r="C24" s="9" t="s">
        <v>36</v>
      </c>
      <c r="D24" s="2"/>
      <c r="E24" s="10">
        <f>SUM(E25:E27)</f>
        <v>452500</v>
      </c>
      <c r="F24" s="10">
        <f aca="true" t="shared" si="2" ref="F24:Q24">SUM(F25:F27)</f>
        <v>144575</v>
      </c>
      <c r="G24" s="10">
        <f t="shared" si="2"/>
        <v>307925</v>
      </c>
      <c r="H24" s="10">
        <f t="shared" si="2"/>
        <v>452500</v>
      </c>
      <c r="I24" s="10">
        <f t="shared" si="2"/>
        <v>144575</v>
      </c>
      <c r="J24" s="10">
        <f t="shared" si="2"/>
        <v>0</v>
      </c>
      <c r="K24" s="10">
        <f t="shared" si="2"/>
        <v>0</v>
      </c>
      <c r="L24" s="10">
        <f t="shared" si="2"/>
        <v>144575</v>
      </c>
      <c r="M24" s="10">
        <f>SUM(M25:M27)</f>
        <v>307925</v>
      </c>
      <c r="N24" s="10">
        <f t="shared" si="2"/>
        <v>0</v>
      </c>
      <c r="O24" s="10">
        <f t="shared" si="2"/>
        <v>0</v>
      </c>
      <c r="P24" s="10">
        <f t="shared" si="2"/>
        <v>0</v>
      </c>
      <c r="Q24" s="10">
        <f t="shared" si="2"/>
        <v>307925</v>
      </c>
      <c r="R24" s="16"/>
    </row>
    <row r="25" spans="1:18" ht="12.75">
      <c r="A25" s="18"/>
      <c r="B25" s="2" t="s">
        <v>31</v>
      </c>
      <c r="C25" s="2">
        <v>2005</v>
      </c>
      <c r="D25" s="2"/>
      <c r="E25" s="10">
        <f>SUM(F25:G25)</f>
        <v>82433</v>
      </c>
      <c r="F25" s="10">
        <f>57830-31494</f>
        <v>26336</v>
      </c>
      <c r="G25" s="10">
        <f>123170-67073</f>
        <v>56097</v>
      </c>
      <c r="H25" s="10">
        <f>SUM(M25,I25)</f>
        <v>82433</v>
      </c>
      <c r="I25" s="10">
        <f>SUM(J25:L25)</f>
        <v>26336</v>
      </c>
      <c r="J25" s="10"/>
      <c r="K25" s="10"/>
      <c r="L25" s="10">
        <f>57830-31494</f>
        <v>26336</v>
      </c>
      <c r="M25" s="10">
        <f>SUM(N25:Q25)</f>
        <v>56097</v>
      </c>
      <c r="N25" s="10"/>
      <c r="O25" s="10"/>
      <c r="P25" s="10"/>
      <c r="Q25" s="10">
        <f>123170-67073</f>
        <v>56097</v>
      </c>
      <c r="R25" s="16"/>
    </row>
    <row r="26" spans="1:18" ht="12.75">
      <c r="A26" s="18"/>
      <c r="B26" s="2">
        <v>2006</v>
      </c>
      <c r="C26" s="2"/>
      <c r="D26" s="2"/>
      <c r="E26" s="10">
        <f>SUM(F26:G26)</f>
        <v>370067</v>
      </c>
      <c r="F26" s="10">
        <f>86745+31494</f>
        <v>118239</v>
      </c>
      <c r="G26" s="10">
        <f>184755+67073</f>
        <v>251828</v>
      </c>
      <c r="H26" s="10">
        <f>SUM(M26,I26)</f>
        <v>370067</v>
      </c>
      <c r="I26" s="10">
        <f>SUM(J26:L26)</f>
        <v>118239</v>
      </c>
      <c r="J26" s="10"/>
      <c r="K26" s="10"/>
      <c r="L26" s="10">
        <f>86745+31494</f>
        <v>118239</v>
      </c>
      <c r="M26" s="10">
        <f>SUM(N26:Q26)</f>
        <v>251828</v>
      </c>
      <c r="N26" s="10"/>
      <c r="O26" s="10"/>
      <c r="P26" s="10"/>
      <c r="Q26" s="10">
        <f>184755+67073</f>
        <v>251828</v>
      </c>
      <c r="R26" s="16"/>
    </row>
    <row r="27" spans="1:18" ht="12.75">
      <c r="A27" s="19"/>
      <c r="B27" s="2">
        <v>2007</v>
      </c>
      <c r="C27" s="2"/>
      <c r="D27" s="2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6"/>
    </row>
    <row r="28" spans="1:18" ht="12.75">
      <c r="A28" s="13"/>
      <c r="B28" s="14"/>
      <c r="C28" s="14"/>
      <c r="D28" s="14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6"/>
    </row>
    <row r="29" spans="1:18" ht="12.75">
      <c r="A29" s="22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16"/>
    </row>
    <row r="30" spans="1:18" ht="12.75">
      <c r="A30" s="17" t="s">
        <v>49</v>
      </c>
      <c r="B30" s="7" t="s">
        <v>23</v>
      </c>
      <c r="C30" s="8" t="s">
        <v>45</v>
      </c>
      <c r="D30" s="2" t="s">
        <v>52</v>
      </c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6"/>
    </row>
    <row r="31" spans="1:18" ht="48.75">
      <c r="A31" s="18"/>
      <c r="B31" s="2" t="s">
        <v>24</v>
      </c>
      <c r="C31" s="8" t="s">
        <v>46</v>
      </c>
      <c r="D31" s="8" t="s">
        <v>53</v>
      </c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6"/>
    </row>
    <row r="32" spans="1:18" ht="21" customHeight="1">
      <c r="A32" s="18"/>
      <c r="B32" s="2" t="s">
        <v>25</v>
      </c>
      <c r="C32" s="8" t="s">
        <v>47</v>
      </c>
      <c r="D32" s="2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6"/>
    </row>
    <row r="33" spans="1:18" ht="58.5">
      <c r="A33" s="18"/>
      <c r="B33" s="2" t="s">
        <v>26</v>
      </c>
      <c r="C33" s="9" t="s">
        <v>48</v>
      </c>
      <c r="D33" s="2"/>
      <c r="E33" s="10">
        <f>SUM(F33:G33)</f>
        <v>26424</v>
      </c>
      <c r="F33" s="10">
        <f aca="true" t="shared" si="3" ref="F33:Q33">SUM(F34:F36)</f>
        <v>12774</v>
      </c>
      <c r="G33" s="10">
        <f t="shared" si="3"/>
        <v>13650</v>
      </c>
      <c r="H33" s="10">
        <f t="shared" si="3"/>
        <v>26424</v>
      </c>
      <c r="I33" s="10">
        <f t="shared" si="3"/>
        <v>12774</v>
      </c>
      <c r="J33" s="10">
        <f t="shared" si="3"/>
        <v>0</v>
      </c>
      <c r="K33" s="10">
        <f t="shared" si="3"/>
        <v>0</v>
      </c>
      <c r="L33" s="10">
        <f t="shared" si="3"/>
        <v>12774</v>
      </c>
      <c r="M33" s="10">
        <f t="shared" si="3"/>
        <v>13650</v>
      </c>
      <c r="N33" s="10">
        <f t="shared" si="3"/>
        <v>0</v>
      </c>
      <c r="O33" s="10">
        <f t="shared" si="3"/>
        <v>0</v>
      </c>
      <c r="P33" s="10">
        <f t="shared" si="3"/>
        <v>0</v>
      </c>
      <c r="Q33" s="10">
        <f t="shared" si="3"/>
        <v>13650</v>
      </c>
      <c r="R33" s="16"/>
    </row>
    <row r="34" spans="1:18" ht="12.75">
      <c r="A34" s="18"/>
      <c r="B34" s="2" t="s">
        <v>31</v>
      </c>
      <c r="C34" s="2">
        <v>2005</v>
      </c>
      <c r="D34" s="2"/>
      <c r="E34" s="10">
        <f>SUM(F34:G34)</f>
        <v>18340</v>
      </c>
      <c r="F34" s="10">
        <v>7440</v>
      </c>
      <c r="G34" s="10">
        <v>10900</v>
      </c>
      <c r="H34" s="10">
        <f>I34+M34</f>
        <v>18340</v>
      </c>
      <c r="I34" s="10">
        <f>SUM(J34:L34)</f>
        <v>7440</v>
      </c>
      <c r="J34" s="10"/>
      <c r="K34" s="10"/>
      <c r="L34" s="10">
        <v>7440</v>
      </c>
      <c r="M34" s="10">
        <v>10900</v>
      </c>
      <c r="N34" s="10"/>
      <c r="O34" s="10"/>
      <c r="P34" s="10"/>
      <c r="Q34" s="10">
        <v>10900</v>
      </c>
      <c r="R34" s="16"/>
    </row>
    <row r="35" spans="1:18" ht="12.75">
      <c r="A35" s="18"/>
      <c r="B35" s="2">
        <v>2006</v>
      </c>
      <c r="C35" s="2"/>
      <c r="D35" s="2"/>
      <c r="E35" s="10">
        <f>SUM(F35:G35)</f>
        <v>8084</v>
      </c>
      <c r="F35" s="10">
        <v>5334</v>
      </c>
      <c r="G35" s="10">
        <v>2750</v>
      </c>
      <c r="H35" s="10">
        <f>I35+M35</f>
        <v>8084</v>
      </c>
      <c r="I35" s="10">
        <f>SUM(J35:L35)</f>
        <v>5334</v>
      </c>
      <c r="J35" s="10"/>
      <c r="K35" s="10"/>
      <c r="L35" s="10">
        <v>5334</v>
      </c>
      <c r="M35" s="10">
        <v>2750</v>
      </c>
      <c r="N35" s="10"/>
      <c r="O35" s="10"/>
      <c r="P35" s="10"/>
      <c r="Q35" s="10">
        <v>2750</v>
      </c>
      <c r="R35" s="16"/>
    </row>
    <row r="36" spans="1:18" ht="12.75">
      <c r="A36" s="19"/>
      <c r="B36" s="2">
        <v>2007</v>
      </c>
      <c r="C36" s="2"/>
      <c r="D36" s="2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6"/>
    </row>
    <row r="37" spans="1:18" ht="12.75">
      <c r="A37" s="17" t="s">
        <v>50</v>
      </c>
      <c r="B37" s="7" t="s">
        <v>23</v>
      </c>
      <c r="C37" s="8" t="s">
        <v>45</v>
      </c>
      <c r="D37" s="2" t="s">
        <v>52</v>
      </c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6"/>
    </row>
    <row r="38" spans="1:18" ht="48.75">
      <c r="A38" s="18"/>
      <c r="B38" s="2" t="s">
        <v>24</v>
      </c>
      <c r="C38" s="8" t="s">
        <v>46</v>
      </c>
      <c r="D38" s="8" t="s">
        <v>53</v>
      </c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6"/>
    </row>
    <row r="39" spans="1:18" ht="48.75">
      <c r="A39" s="18"/>
      <c r="B39" s="2" t="s">
        <v>25</v>
      </c>
      <c r="C39" s="8" t="s">
        <v>51</v>
      </c>
      <c r="D39" s="2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6"/>
    </row>
    <row r="40" spans="1:18" ht="78">
      <c r="A40" s="18"/>
      <c r="B40" s="2" t="s">
        <v>26</v>
      </c>
      <c r="C40" s="9" t="s">
        <v>44</v>
      </c>
      <c r="D40" s="2"/>
      <c r="E40" s="10">
        <f>SUM(F40:G40)</f>
        <v>19973</v>
      </c>
      <c r="F40" s="10">
        <f aca="true" t="shared" si="4" ref="F40:Q40">SUM(F41:F43)</f>
        <v>10613</v>
      </c>
      <c r="G40" s="10">
        <f t="shared" si="4"/>
        <v>9360</v>
      </c>
      <c r="H40" s="10">
        <f t="shared" si="4"/>
        <v>19973</v>
      </c>
      <c r="I40" s="10">
        <f t="shared" si="4"/>
        <v>10613</v>
      </c>
      <c r="J40" s="10">
        <f t="shared" si="4"/>
        <v>0</v>
      </c>
      <c r="K40" s="10">
        <f t="shared" si="4"/>
        <v>0</v>
      </c>
      <c r="L40" s="10">
        <f t="shared" si="4"/>
        <v>10613</v>
      </c>
      <c r="M40" s="10">
        <f t="shared" si="4"/>
        <v>9360</v>
      </c>
      <c r="N40" s="10">
        <f t="shared" si="4"/>
        <v>0</v>
      </c>
      <c r="O40" s="10">
        <f t="shared" si="4"/>
        <v>0</v>
      </c>
      <c r="P40" s="10">
        <f t="shared" si="4"/>
        <v>0</v>
      </c>
      <c r="Q40" s="10">
        <f t="shared" si="4"/>
        <v>9360</v>
      </c>
      <c r="R40" s="16"/>
    </row>
    <row r="41" spans="1:18" ht="12.75">
      <c r="A41" s="18"/>
      <c r="B41" s="2" t="s">
        <v>31</v>
      </c>
      <c r="C41" s="2">
        <v>2005</v>
      </c>
      <c r="D41" s="2"/>
      <c r="E41" s="10">
        <f>SUM(F41:G41)</f>
        <v>12479</v>
      </c>
      <c r="F41" s="10">
        <v>5279</v>
      </c>
      <c r="G41" s="10">
        <v>7200</v>
      </c>
      <c r="H41" s="10">
        <f>I41+M41</f>
        <v>12479</v>
      </c>
      <c r="I41" s="10">
        <f>SUM(J41:L41)</f>
        <v>5279</v>
      </c>
      <c r="J41" s="10"/>
      <c r="K41" s="10"/>
      <c r="L41" s="10">
        <v>5279</v>
      </c>
      <c r="M41" s="10">
        <v>7200</v>
      </c>
      <c r="N41" s="10"/>
      <c r="O41" s="10"/>
      <c r="P41" s="10"/>
      <c r="Q41" s="10">
        <v>7200</v>
      </c>
      <c r="R41" s="16"/>
    </row>
    <row r="42" spans="1:18" ht="12.75">
      <c r="A42" s="18"/>
      <c r="B42" s="2">
        <v>2006</v>
      </c>
      <c r="C42" s="2"/>
      <c r="D42" s="2"/>
      <c r="E42" s="10">
        <f>SUM(F42:G42)</f>
        <v>7494</v>
      </c>
      <c r="F42" s="10">
        <v>5334</v>
      </c>
      <c r="G42" s="10">
        <v>2160</v>
      </c>
      <c r="H42" s="10">
        <f>I42+M42</f>
        <v>7494</v>
      </c>
      <c r="I42" s="10">
        <f>SUM(J42:L42)</f>
        <v>5334</v>
      </c>
      <c r="J42" s="10"/>
      <c r="K42" s="10"/>
      <c r="L42" s="10">
        <v>5334</v>
      </c>
      <c r="M42" s="10">
        <v>2160</v>
      </c>
      <c r="N42" s="10"/>
      <c r="O42" s="10"/>
      <c r="P42" s="10"/>
      <c r="Q42" s="10">
        <v>2160</v>
      </c>
      <c r="R42" s="16"/>
    </row>
    <row r="43" spans="1:18" ht="12.75">
      <c r="A43" s="19"/>
      <c r="B43" s="2">
        <v>2007</v>
      </c>
      <c r="C43" s="2"/>
      <c r="D43" s="2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6"/>
    </row>
    <row r="44" spans="1:18" ht="12.75">
      <c r="A44" s="20" t="s">
        <v>39</v>
      </c>
      <c r="B44" s="20"/>
      <c r="C44" s="21" t="s">
        <v>22</v>
      </c>
      <c r="D44" s="21"/>
      <c r="E44" s="10">
        <f>SUM(E13)</f>
        <v>577647</v>
      </c>
      <c r="F44" s="10">
        <f aca="true" t="shared" si="5" ref="F44:Q44">SUM(F13)</f>
        <v>187649</v>
      </c>
      <c r="G44" s="10">
        <f t="shared" si="5"/>
        <v>389998</v>
      </c>
      <c r="H44" s="10">
        <f t="shared" si="5"/>
        <v>577647</v>
      </c>
      <c r="I44" s="10">
        <f t="shared" si="5"/>
        <v>187649</v>
      </c>
      <c r="J44" s="10">
        <f t="shared" si="5"/>
        <v>0</v>
      </c>
      <c r="K44" s="10">
        <f t="shared" si="5"/>
        <v>0</v>
      </c>
      <c r="L44" s="10">
        <f t="shared" si="5"/>
        <v>187649</v>
      </c>
      <c r="M44" s="10">
        <f t="shared" si="5"/>
        <v>389998</v>
      </c>
      <c r="N44" s="10">
        <f t="shared" si="5"/>
        <v>0</v>
      </c>
      <c r="O44" s="10">
        <f t="shared" si="5"/>
        <v>0</v>
      </c>
      <c r="P44" s="10">
        <f t="shared" si="5"/>
        <v>0</v>
      </c>
      <c r="Q44" s="10">
        <f t="shared" si="5"/>
        <v>389998</v>
      </c>
      <c r="R44" s="16"/>
    </row>
    <row r="45" spans="1:18" ht="12.75">
      <c r="A45" s="5" t="s">
        <v>28</v>
      </c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16"/>
    </row>
    <row r="46" spans="1:18" ht="12.75">
      <c r="A46" s="5" t="s">
        <v>29</v>
      </c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16"/>
    </row>
    <row r="47" ht="12.75">
      <c r="R47" s="16"/>
    </row>
    <row r="48" ht="12.75">
      <c r="R48" s="16"/>
    </row>
    <row r="49" ht="12.75">
      <c r="R49" s="16"/>
    </row>
    <row r="50" ht="12.75">
      <c r="R50" s="16"/>
    </row>
    <row r="51" ht="12.75">
      <c r="R51" s="16"/>
    </row>
    <row r="52" ht="12.75">
      <c r="R52" s="16"/>
    </row>
    <row r="53" ht="12.75">
      <c r="R53" s="16"/>
    </row>
  </sheetData>
  <mergeCells count="28">
    <mergeCell ref="N9:Q9"/>
    <mergeCell ref="M9:M10"/>
    <mergeCell ref="A5:Q5"/>
    <mergeCell ref="H6:Q6"/>
    <mergeCell ref="I7:Q7"/>
    <mergeCell ref="M8:Q8"/>
    <mergeCell ref="I8:L8"/>
    <mergeCell ref="J9:L9"/>
    <mergeCell ref="I9:I10"/>
    <mergeCell ref="H7:H10"/>
    <mergeCell ref="F6:G6"/>
    <mergeCell ref="F7:F10"/>
    <mergeCell ref="G7:G10"/>
    <mergeCell ref="E6:E10"/>
    <mergeCell ref="C6:C10"/>
    <mergeCell ref="D6:D10"/>
    <mergeCell ref="B6:B10"/>
    <mergeCell ref="A6:A10"/>
    <mergeCell ref="R1:R28"/>
    <mergeCell ref="R29:R53"/>
    <mergeCell ref="A14:A20"/>
    <mergeCell ref="A44:B44"/>
    <mergeCell ref="C44:D44"/>
    <mergeCell ref="C13:D13"/>
    <mergeCell ref="A21:A27"/>
    <mergeCell ref="A30:A36"/>
    <mergeCell ref="A37:A43"/>
    <mergeCell ref="A29:Q29"/>
  </mergeCells>
  <printOptions/>
  <pageMargins left="0.17" right="0.23" top="0.6" bottom="0.17" header="0.17" footer="0.17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Gostyn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FN</dc:creator>
  <cp:keywords/>
  <dc:description/>
  <cp:lastModifiedBy>admin</cp:lastModifiedBy>
  <cp:lastPrinted>2006-03-27T12:20:07Z</cp:lastPrinted>
  <dcterms:created xsi:type="dcterms:W3CDTF">2004-11-24T07:34:44Z</dcterms:created>
  <dcterms:modified xsi:type="dcterms:W3CDTF">2006-03-27T12:20:27Z</dcterms:modified>
  <cp:category/>
  <cp:version/>
  <cp:contentType/>
  <cp:contentStatus/>
</cp:coreProperties>
</file>